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Budget 2021-202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<sst xmlns="http://schemas.openxmlformats.org/spreadsheetml/2006/main" count="49" uniqueCount="47">
  <si>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Achats</t>
  </si>
  <si>
    <t>Prestations de services</t>
  </si>
  <si>
    <t>Autres fournitures</t>
  </si>
  <si>
    <t>Services extérieurs</t>
  </si>
  <si>
    <t>Locations</t>
  </si>
  <si>
    <t>Honoraires</t>
  </si>
  <si>
    <t>Publicité</t>
  </si>
  <si>
    <t>Déplacements, missions</t>
  </si>
  <si>
    <t>Services bancaires, assurance</t>
  </si>
  <si>
    <t>Impôts et taxes</t>
  </si>
  <si>
    <t>Charges de personnel</t>
  </si>
  <si>
    <t>Rémunération</t>
  </si>
  <si>
    <t>Charges sociales</t>
  </si>
  <si>
    <t>Autres charges liées au personnel</t>
  </si>
  <si>
    <t>Charges exceptionnelles</t>
  </si>
  <si>
    <t>Ventes</t>
  </si>
  <si>
    <t>Subventions</t>
  </si>
  <si>
    <t>Aide publique</t>
  </si>
  <si>
    <t>Aide privée</t>
  </si>
  <si>
    <t>DEPENSES/CHARGES</t>
  </si>
  <si>
    <t>RECETTES/PRODUITS</t>
  </si>
  <si>
    <t>Année N (prév)</t>
  </si>
  <si>
    <t>Année N-1 (réel)</t>
  </si>
  <si>
    <t>TOTAL Dépenses</t>
  </si>
  <si>
    <t>TOTAL Recettes</t>
  </si>
  <si>
    <t>Résultat (excédent)</t>
  </si>
  <si>
    <t>Résultat (déficit)</t>
  </si>
  <si>
    <t>Dons</t>
  </si>
  <si>
    <t>Vente de marchandises</t>
  </si>
  <si>
    <t>Gestion courante</t>
  </si>
  <si>
    <t>Cotisations/adhésions, licences</t>
  </si>
  <si>
    <t>Report à nouveau</t>
  </si>
  <si>
    <t>Prestations de Services</t>
  </si>
  <si>
    <t>Comité Drôme Ardèche De Tennis de Table - Budget Prévisionnel</t>
  </si>
  <si>
    <t>Autres Produits</t>
  </si>
  <si>
    <t>Divers</t>
  </si>
  <si>
    <t>Autres Achats</t>
  </si>
  <si>
    <t>Frais Postaux</t>
  </si>
  <si>
    <t>Assurances</t>
  </si>
  <si>
    <t xml:space="preserve">:Dotations Aux Amortissements </t>
  </si>
  <si>
    <t>Impots &amp; Taxes</t>
  </si>
  <si>
    <t>Interêts</t>
  </si>
  <si>
    <t>Reprise sur Provision</t>
  </si>
  <si>
    <t>Produits Exceptionnels</t>
  </si>
  <si>
    <t>Aide Covid + Chomage Partiel</t>
  </si>
  <si>
    <t>Operation de Gestion</t>
  </si>
  <si>
    <t xml:space="preserve">produits activités annexes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</si>
</sst>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 Light"/>
      <family val="2"/>
    </font>
    <font>
      <b/>
      <sz val="28"/>
      <color indexed="8"/>
      <name val="Calibri Light"/>
      <family val="2"/>
    </font>
    <font>
      <sz val="11"/>
      <color indexed="8"/>
      <name val="Roboto Light"/>
      <family val="0"/>
    </font>
    <font>
      <b/>
      <sz val="16"/>
      <color indexed="40"/>
      <name val="Roboto Light"/>
      <family val="0"/>
    </font>
    <font>
      <b/>
      <sz val="12"/>
      <color indexed="8"/>
      <name val="Roboto Light"/>
      <family val="0"/>
    </font>
    <font>
      <b/>
      <sz val="16"/>
      <color indexed="8"/>
      <name val="Roboto Light"/>
      <family val="0"/>
    </font>
    <font>
      <b/>
      <sz val="11"/>
      <color indexed="8"/>
      <name val="Roboto Light"/>
      <family val="0"/>
    </font>
    <font>
      <b/>
      <sz val="12"/>
      <color indexed="8"/>
      <name val="Calibri (Body)"/>
      <family val="0"/>
    </font>
    <font>
      <b/>
      <sz val="16"/>
      <color indexed="8"/>
      <name val="Baloo Regular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000000"/>
      <name val="Calibri Light"/>
      <family val="2"/>
    </font>
    <font>
      <b/>
      <sz val="28"/>
      <color rgb="FF000000"/>
      <name val="Calibri Light"/>
      <family val="2"/>
    </font>
    <font>
      <sz val="11"/>
      <color theme="1"/>
      <name val="Roboto Light"/>
      <family val="0"/>
    </font>
    <font>
      <b/>
      <sz val="16"/>
      <color rgb="FF00B0F0"/>
      <name val="Roboto Light"/>
      <family val="0"/>
    </font>
    <font>
      <b/>
      <sz val="12"/>
      <color theme="1"/>
      <name val="Roboto Light"/>
      <family val="0"/>
    </font>
    <font>
      <b/>
      <sz val="16"/>
      <color theme="1"/>
      <name val="Roboto Light"/>
      <family val="0"/>
    </font>
    <font>
      <b/>
      <sz val="11"/>
      <color theme="1"/>
      <name val="Roboto Light"/>
      <family val="0"/>
    </font>
    <font>
      <b/>
      <sz val="12"/>
      <color theme="1"/>
      <name val="Calibri (Body)"/>
      <family val="0"/>
    </font>
    <font>
      <b/>
      <sz val="16"/>
      <color theme="1"/>
      <name val="Baloo Regular"/>
      <family val="0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Font="1" applyAlignment="1">
      <alignment/>
    </xf>
    <xf numFmtId="164" fontId="44" fillId="33" borderId="0" xfId="46" applyNumberFormat="1" applyFont="1" applyFill="1" applyAlignment="1">
      <alignment vertical="center"/>
    </xf>
    <xf numFmtId="164" fontId="45" fillId="33" borderId="0" xfId="46" applyNumberFormat="1" applyFont="1" applyFill="1" applyAlignment="1">
      <alignment horizontal="center" vertical="center"/>
    </xf>
    <xf numFmtId="0" fontId="46" fillId="0" borderId="10" xfId="0" applyFont="1" applyBorder="1" applyAlignment="1">
      <alignment vertical="center"/>
    </xf>
    <xf numFmtId="164" fontId="46" fillId="0" borderId="10" xfId="46" applyNumberFormat="1" applyFont="1" applyBorder="1" applyAlignment="1">
      <alignment vertical="center"/>
    </xf>
    <xf numFmtId="165" fontId="47" fillId="0" borderId="10" xfId="0" applyNumberFormat="1" applyFont="1" applyBorder="1" applyAlignment="1">
      <alignment horizontal="left"/>
    </xf>
    <xf numFmtId="164" fontId="47" fillId="0" borderId="10" xfId="46" applyNumberFormat="1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164" fontId="48" fillId="0" borderId="10" xfId="46" applyNumberFormat="1" applyFont="1" applyFill="1" applyBorder="1" applyAlignment="1">
      <alignment horizontal="left"/>
    </xf>
    <xf numFmtId="164" fontId="49" fillId="0" borderId="10" xfId="46" applyNumberFormat="1" applyFont="1" applyFill="1" applyBorder="1" applyAlignment="1">
      <alignment horizontal="left"/>
    </xf>
    <xf numFmtId="0" fontId="50" fillId="0" borderId="10" xfId="0" applyFont="1" applyFill="1" applyBorder="1" applyAlignment="1">
      <alignment vertical="center"/>
    </xf>
    <xf numFmtId="164" fontId="50" fillId="0" borderId="10" xfId="46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164" fontId="50" fillId="0" borderId="10" xfId="46" applyNumberFormat="1" applyFont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9" fontId="45" fillId="33" borderId="0" xfId="5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4">
      <selection activeCell="F9" sqref="F9"/>
    </sheetView>
  </sheetViews>
  <sheetFormatPr defaultColWidth="11.421875" defaultRowHeight="15"/>
  <cols>
    <col min="1" max="1" width="33.28125" style="0" bestFit="1" customWidth="1"/>
    <col min="2" max="2" width="18.7109375" style="0" customWidth="1"/>
    <col min="3" max="3" width="18.421875" style="0" bestFit="1" customWidth="1"/>
    <col min="4" max="4" width="31.140625" style="0" bestFit="1" customWidth="1"/>
    <col min="5" max="5" width="18.421875" style="0" bestFit="1" customWidth="1"/>
    <col min="6" max="6" width="17.57421875" style="0" bestFit="1" customWidth="1"/>
  </cols>
  <sheetData>
    <row r="1" spans="1:6" ht="20.25">
      <c r="A1" s="18" t="s">
        <v>33</v>
      </c>
      <c r="B1" s="18"/>
      <c r="C1" s="18"/>
      <c r="D1" s="18"/>
      <c r="E1" s="18"/>
      <c r="F1" s="18"/>
    </row>
    <row r="2" spans="1:6" ht="31.5">
      <c r="A2" s="14" t="s">
        <v>19</v>
      </c>
      <c r="B2" s="14" t="s">
        <v>22</v>
      </c>
      <c r="C2" s="15" t="s">
        <v>21</v>
      </c>
      <c r="D2" s="15" t="s">
        <v>20</v>
      </c>
      <c r="E2" s="14" t="s">
        <v>22</v>
      </c>
      <c r="F2" s="15" t="s">
        <v>21</v>
      </c>
    </row>
    <row r="3" spans="1:6" ht="15">
      <c r="A3" s="10" t="s">
        <v>0</v>
      </c>
      <c r="B3" s="11">
        <f>SUM(B4:B6)</f>
        <v>864.99</v>
      </c>
      <c r="C3" s="11">
        <f>SUM(C4:C6)</f>
        <v>1650</v>
      </c>
      <c r="D3" s="10" t="s">
        <v>15</v>
      </c>
      <c r="E3" s="11">
        <f>SUM(E4:E6)</f>
        <v>1042</v>
      </c>
      <c r="F3" s="11">
        <f>SUM(F4:F6)</f>
        <v>20694</v>
      </c>
    </row>
    <row r="4" spans="1:6" ht="15">
      <c r="A4" s="3" t="s">
        <v>1</v>
      </c>
      <c r="B4" s="4">
        <v>50</v>
      </c>
      <c r="C4" s="4">
        <v>1500</v>
      </c>
      <c r="D4" s="3" t="s">
        <v>28</v>
      </c>
      <c r="E4" s="4"/>
      <c r="F4" s="4"/>
    </row>
    <row r="5" spans="1:6" ht="15">
      <c r="A5" s="3" t="s">
        <v>36</v>
      </c>
      <c r="B5" s="4">
        <v>814.99</v>
      </c>
      <c r="C5" s="4">
        <v>150</v>
      </c>
      <c r="D5" s="3" t="s">
        <v>32</v>
      </c>
      <c r="E5" s="4">
        <v>1042</v>
      </c>
      <c r="F5" s="4">
        <v>20694</v>
      </c>
    </row>
    <row r="6" spans="1:6" ht="15">
      <c r="A6" s="3" t="s">
        <v>2</v>
      </c>
      <c r="B6" s="4"/>
      <c r="C6" s="4"/>
      <c r="D6" s="3" t="s">
        <v>46</v>
      </c>
      <c r="E6" s="4"/>
      <c r="F6" s="4"/>
    </row>
    <row r="7" spans="1:6" ht="15">
      <c r="A7" s="10" t="s">
        <v>3</v>
      </c>
      <c r="B7" s="11">
        <f>SUM(B8:B14)</f>
        <v>1634.02</v>
      </c>
      <c r="C7" s="11">
        <f>SUM(C8:C14)</f>
        <v>5657</v>
      </c>
      <c r="D7" s="10" t="s">
        <v>29</v>
      </c>
      <c r="E7" s="11">
        <f>SUM(E8:E9)</f>
        <v>22564</v>
      </c>
      <c r="F7" s="11">
        <f>SUM(F8:F9)</f>
        <v>40234</v>
      </c>
    </row>
    <row r="8" spans="1:6" ht="15">
      <c r="A8" s="3" t="s">
        <v>4</v>
      </c>
      <c r="B8" s="4">
        <v>100</v>
      </c>
      <c r="C8" s="4">
        <v>1800</v>
      </c>
      <c r="D8" s="3" t="s">
        <v>30</v>
      </c>
      <c r="E8" s="4">
        <v>22564</v>
      </c>
      <c r="F8" s="4">
        <f>64880-(64840*40/100)+290+1000</f>
        <v>40234</v>
      </c>
    </row>
    <row r="9" spans="1:6" ht="15">
      <c r="A9" s="3" t="s">
        <v>37</v>
      </c>
      <c r="B9" s="4">
        <v>399</v>
      </c>
      <c r="C9" s="4">
        <v>523</v>
      </c>
      <c r="D9" s="3" t="s">
        <v>27</v>
      </c>
      <c r="E9" s="4"/>
      <c r="F9" s="4"/>
    </row>
    <row r="10" spans="1:6" ht="15">
      <c r="A10" s="3" t="s">
        <v>38</v>
      </c>
      <c r="B10" s="4">
        <v>84</v>
      </c>
      <c r="C10" s="4">
        <v>104</v>
      </c>
      <c r="D10" s="10" t="s">
        <v>16</v>
      </c>
      <c r="E10" s="11">
        <f>SUM(E11:E13)</f>
        <v>24650</v>
      </c>
      <c r="F10" s="11">
        <f>SUM(F11:F13)</f>
        <v>22300</v>
      </c>
    </row>
    <row r="11" spans="1:6" ht="15">
      <c r="A11" s="3" t="s">
        <v>5</v>
      </c>
      <c r="B11" s="4">
        <v>135</v>
      </c>
      <c r="C11" s="4">
        <v>150</v>
      </c>
      <c r="D11" s="3" t="s">
        <v>17</v>
      </c>
      <c r="E11" s="4">
        <v>24650</v>
      </c>
      <c r="F11" s="4">
        <v>22300</v>
      </c>
    </row>
    <row r="12" spans="1:6" ht="15">
      <c r="A12" s="3" t="s">
        <v>6</v>
      </c>
      <c r="B12" s="4">
        <v>155.8</v>
      </c>
      <c r="C12" s="4">
        <v>180</v>
      </c>
      <c r="D12" s="3" t="s">
        <v>18</v>
      </c>
      <c r="E12" s="4"/>
      <c r="F12" s="4"/>
    </row>
    <row r="13" spans="1:6" ht="15">
      <c r="A13" s="3" t="s">
        <v>7</v>
      </c>
      <c r="B13" s="4">
        <v>687.34</v>
      </c>
      <c r="C13" s="4">
        <v>2900</v>
      </c>
      <c r="D13" s="10" t="s">
        <v>31</v>
      </c>
      <c r="E13" s="4"/>
      <c r="F13" s="11">
        <v>0</v>
      </c>
    </row>
    <row r="14" spans="1:6" ht="15">
      <c r="A14" s="3" t="s">
        <v>8</v>
      </c>
      <c r="B14" s="4">
        <v>72.88</v>
      </c>
      <c r="C14" s="4"/>
      <c r="D14" s="10" t="s">
        <v>34</v>
      </c>
      <c r="E14" s="13">
        <f>SUM(E15:E17)</f>
        <v>16839.8</v>
      </c>
      <c r="F14" s="11">
        <f>SUM(F15:F17)</f>
        <v>3550</v>
      </c>
    </row>
    <row r="15" spans="1:6" ht="15">
      <c r="A15" s="10" t="s">
        <v>9</v>
      </c>
      <c r="B15" s="11">
        <v>0</v>
      </c>
      <c r="C15" s="11">
        <v>0</v>
      </c>
      <c r="D15" s="17" t="s">
        <v>35</v>
      </c>
      <c r="E15" s="4">
        <v>3452.8</v>
      </c>
      <c r="F15" s="4">
        <v>3400</v>
      </c>
    </row>
    <row r="16" spans="1:6" ht="15">
      <c r="A16" s="10" t="s">
        <v>10</v>
      </c>
      <c r="B16" s="11">
        <f>SUM(B17:B19)</f>
        <v>69526.59</v>
      </c>
      <c r="C16" s="11">
        <f>SUM(C17:C19)</f>
        <v>81600</v>
      </c>
      <c r="D16" s="3" t="s">
        <v>41</v>
      </c>
      <c r="E16" s="4">
        <v>138</v>
      </c>
      <c r="F16" s="4">
        <v>150</v>
      </c>
    </row>
    <row r="17" spans="1:6" ht="15">
      <c r="A17" s="3" t="s">
        <v>11</v>
      </c>
      <c r="B17" s="4">
        <v>29485.32</v>
      </c>
      <c r="C17" s="4">
        <v>29600</v>
      </c>
      <c r="D17" s="3" t="s">
        <v>42</v>
      </c>
      <c r="E17" s="4">
        <v>13249</v>
      </c>
      <c r="F17" s="4"/>
    </row>
    <row r="18" spans="1:6" ht="15">
      <c r="A18" s="3" t="s">
        <v>12</v>
      </c>
      <c r="B18" s="4">
        <v>7217.32</v>
      </c>
      <c r="C18" s="4">
        <v>19000</v>
      </c>
      <c r="D18" s="12" t="s">
        <v>43</v>
      </c>
      <c r="E18" s="13">
        <f>SUM(E19:E21)</f>
        <v>47294.27</v>
      </c>
      <c r="F18" s="13">
        <f>SUM(F19:F21)</f>
        <v>3000</v>
      </c>
    </row>
    <row r="19" spans="1:6" ht="15">
      <c r="A19" s="3" t="s">
        <v>13</v>
      </c>
      <c r="B19" s="4">
        <v>32823.95</v>
      </c>
      <c r="C19" s="4">
        <v>33000</v>
      </c>
      <c r="D19" s="3" t="s">
        <v>44</v>
      </c>
      <c r="E19" s="4">
        <v>47294.27</v>
      </c>
      <c r="F19" s="4">
        <v>3000</v>
      </c>
    </row>
    <row r="20" spans="1:6" ht="15">
      <c r="A20" s="12" t="s">
        <v>14</v>
      </c>
      <c r="B20" s="13">
        <f>SUM(B21:B23)</f>
        <v>927.28</v>
      </c>
      <c r="C20" s="13">
        <f>SUM(C21:C23)</f>
        <v>871</v>
      </c>
      <c r="D20" s="3"/>
      <c r="E20" s="4"/>
      <c r="F20" s="4"/>
    </row>
    <row r="21" spans="1:6" ht="15">
      <c r="A21" s="3" t="s">
        <v>39</v>
      </c>
      <c r="B21" s="4">
        <v>244.66</v>
      </c>
      <c r="C21" s="4">
        <v>358</v>
      </c>
      <c r="D21" s="3"/>
      <c r="E21" s="4"/>
      <c r="F21" s="4"/>
    </row>
    <row r="22" spans="1:6" ht="15">
      <c r="A22" s="3" t="s">
        <v>40</v>
      </c>
      <c r="B22" s="4">
        <v>499.34</v>
      </c>
      <c r="C22" s="4">
        <v>513</v>
      </c>
      <c r="D22" s="3"/>
      <c r="E22" s="4"/>
      <c r="F22" s="4"/>
    </row>
    <row r="23" spans="1:6" ht="15">
      <c r="A23" s="3" t="s">
        <v>45</v>
      </c>
      <c r="B23" s="13">
        <v>183.28</v>
      </c>
      <c r="C23" s="13"/>
      <c r="D23" s="3"/>
      <c r="E23" s="4"/>
      <c r="F23" s="4"/>
    </row>
    <row r="24" spans="1:6" ht="20.25">
      <c r="A24" s="5" t="s">
        <v>23</v>
      </c>
      <c r="B24" s="5">
        <f>B20+B16+B15+B7+B3</f>
        <v>72952.88</v>
      </c>
      <c r="C24" s="5">
        <f>C20+C16+C15+C7+C3</f>
        <v>89778</v>
      </c>
      <c r="D24" s="5" t="s">
        <v>24</v>
      </c>
      <c r="E24" s="6">
        <f>E10+E7+E3+E14+E18</f>
        <v>112390.07</v>
      </c>
      <c r="F24" s="6">
        <f>F18+F14+F10+F7+F3</f>
        <v>89778</v>
      </c>
    </row>
    <row r="25" spans="1:6" ht="20.25">
      <c r="A25" s="7" t="s">
        <v>25</v>
      </c>
      <c r="B25" s="8">
        <f>E24-B24</f>
        <v>39437.19</v>
      </c>
      <c r="C25" s="8"/>
      <c r="D25" s="7" t="s">
        <v>26</v>
      </c>
      <c r="E25" s="9"/>
      <c r="F25" s="9"/>
    </row>
    <row r="27" spans="2:4" ht="15">
      <c r="B27" s="16"/>
      <c r="C27" s="16"/>
      <c r="D27" s="16"/>
    </row>
    <row r="28" spans="2:4" ht="36">
      <c r="B28" s="19">
        <f>_xlfn.IFERROR(F24/E24-1,"")</f>
        <v>-0.20119277441503514</v>
      </c>
      <c r="C28" s="19"/>
      <c r="D28" s="19"/>
    </row>
    <row r="29" spans="2:4" ht="18.75">
      <c r="B29" s="20" t="str">
        <f>IF(B28&lt;0,"de baisse de résultat","d'augmentation du résultat")</f>
        <v>de baisse de résultat</v>
      </c>
      <c r="C29" s="20"/>
      <c r="D29" s="20"/>
    </row>
    <row r="30" spans="2:4" ht="36">
      <c r="B30" s="19">
        <f>_xlfn.IFERROR(F24/E24,0)</f>
        <v>0.7988072255849649</v>
      </c>
      <c r="C30" s="19"/>
      <c r="D30" s="19"/>
    </row>
    <row r="31" spans="2:4" ht="36">
      <c r="B31" s="16"/>
      <c r="C31" s="2">
        <f>_xlfn.IFERROR(#REF!-#REF!,0)</f>
        <v>0</v>
      </c>
      <c r="D31" s="1"/>
    </row>
    <row r="32" spans="2:4" ht="18.75">
      <c r="B32" s="20" t="str">
        <f>IF(C31&lt;0,"résultat négatif","résultat positif")</f>
        <v>résultat positif</v>
      </c>
      <c r="C32" s="20"/>
      <c r="D32" s="20"/>
    </row>
    <row r="33" spans="1:4" ht="15">
      <c r="A33" s="16"/>
      <c r="B33" s="16"/>
      <c r="C33" s="16"/>
      <c r="D33" s="16"/>
    </row>
  </sheetData>
  <sheetProtection/>
  <mergeCells count="5">
    <mergeCell ref="A1:F1"/>
    <mergeCell ref="B28:D28"/>
    <mergeCell ref="B29:D29"/>
    <mergeCell ref="B32:D32"/>
    <mergeCell ref="B30:D30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Anaïs Limpalaër</dc:creator>
  <cp:keywords/>
  <dc:description/>
  <cp:lastModifiedBy>Utilisateur</cp:lastModifiedBy>
  <dcterms:created xsi:type="dcterms:W3CDTF">2017-05-31T16:19:01Z</dcterms:created>
  <dcterms:modified xsi:type="dcterms:W3CDTF">2021-09-19T15:23:12Z</dcterms:modified>
  <cp:category/>
  <cp:version/>
  <cp:contentType/>
  <cp:contentStatus/>
</cp:coreProperties>
</file>